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ina.Diaz\Backup Gina Paola Diaz\D\Users\gina.diaz\Documents\MIS DOCUMENTOS\AÑO 2024\"/>
    </mc:Choice>
  </mc:AlternateContent>
  <xr:revisionPtr revIDLastSave="0" documentId="8_{423FF6AA-26AC-434A-9538-0B4E872458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ertificacion Giro A EP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0" i="2" l="1"/>
  <c r="L40" i="2"/>
  <c r="L42" i="2"/>
  <c r="L17" i="2"/>
  <c r="N17" i="2" s="1"/>
  <c r="N39" i="2"/>
  <c r="H42" i="2" l="1"/>
  <c r="C42" i="2"/>
  <c r="N42" i="2" l="1"/>
  <c r="K42" i="2"/>
  <c r="J42" i="2"/>
  <c r="I42" i="2"/>
  <c r="G42" i="2"/>
  <c r="F42" i="2"/>
  <c r="E42" i="2"/>
  <c r="D42" i="2"/>
</calcChain>
</file>

<file path=xl/sharedStrings.xml><?xml version="1.0" encoding="utf-8"?>
<sst xmlns="http://schemas.openxmlformats.org/spreadsheetml/2006/main" count="86" uniqueCount="83">
  <si>
    <t>CCF033</t>
  </si>
  <si>
    <t>CCF050</t>
  </si>
  <si>
    <t>CCF055</t>
  </si>
  <si>
    <t>CCF102</t>
  </si>
  <si>
    <t>EPS025</t>
  </si>
  <si>
    <t>EPSI01</t>
  </si>
  <si>
    <t>EPSI03</t>
  </si>
  <si>
    <t>EPSI04</t>
  </si>
  <si>
    <t>EPSI05</t>
  </si>
  <si>
    <t>EPSI06</t>
  </si>
  <si>
    <t>EPSS01</t>
  </si>
  <si>
    <t>EPSS02</t>
  </si>
  <si>
    <t>EPSS05</t>
  </si>
  <si>
    <t>EPSS08</t>
  </si>
  <si>
    <t>EPSS10</t>
  </si>
  <si>
    <t>EPSS12</t>
  </si>
  <si>
    <t>EPSS17</t>
  </si>
  <si>
    <t>EPSS18</t>
  </si>
  <si>
    <t>EPSS34</t>
  </si>
  <si>
    <t>EPSS37</t>
  </si>
  <si>
    <t>EPSS40</t>
  </si>
  <si>
    <t>EPSS41</t>
  </si>
  <si>
    <t>EPSS42</t>
  </si>
  <si>
    <t>EPSS46</t>
  </si>
  <si>
    <t>EPSS47</t>
  </si>
  <si>
    <t>EPSS48</t>
  </si>
  <si>
    <t>ESS024</t>
  </si>
  <si>
    <t>ESS062</t>
  </si>
  <si>
    <t>ESS118</t>
  </si>
  <si>
    <t>ESS207</t>
  </si>
  <si>
    <t>TOTAL</t>
  </si>
  <si>
    <t>Observación</t>
  </si>
  <si>
    <t>FAMILIAR DE COLOMBIA</t>
  </si>
  <si>
    <t>COMFAORIENTE</t>
  </si>
  <si>
    <t>CAJACOPI</t>
  </si>
  <si>
    <t>COMFACHOCO</t>
  </si>
  <si>
    <t>CAPRESOCA</t>
  </si>
  <si>
    <t>DUSAKAWI</t>
  </si>
  <si>
    <t>ASOCIACIÓN INDÍGENA DEL CAUCA</t>
  </si>
  <si>
    <t>ANASWAYUU</t>
  </si>
  <si>
    <t>MALLAMAS</t>
  </si>
  <si>
    <t>PIJAOS</t>
  </si>
  <si>
    <t>ALIANSALUD</t>
  </si>
  <si>
    <t>SALUD TOTAL</t>
  </si>
  <si>
    <t>SANITAS</t>
  </si>
  <si>
    <t>COMPENSAR</t>
  </si>
  <si>
    <t>SURAMERICANA</t>
  </si>
  <si>
    <t>COMFENALCO VALLE</t>
  </si>
  <si>
    <t>FAMISANAR</t>
  </si>
  <si>
    <t>SERVICIO OCCIDENTAL DE SALUD</t>
  </si>
  <si>
    <t>CAPITAL SALUD</t>
  </si>
  <si>
    <t>NUEVA EPS</t>
  </si>
  <si>
    <t>SAVIA SALUD</t>
  </si>
  <si>
    <t>COOSALUD</t>
  </si>
  <si>
    <t>SALUD MIA</t>
  </si>
  <si>
    <t>SALUD BOLÍVAR</t>
  </si>
  <si>
    <t>MUTUAL SER</t>
  </si>
  <si>
    <t>ASMET SALUD</t>
  </si>
  <si>
    <t>EMSSANAR</t>
  </si>
  <si>
    <t>Codigo EPS</t>
  </si>
  <si>
    <t>EPS</t>
  </si>
  <si>
    <t>Liquidación del proceso</t>
  </si>
  <si>
    <t>Giros y descuentos aplicados en el proceso</t>
  </si>
  <si>
    <t>UPC Apropiada</t>
  </si>
  <si>
    <t>UPC Restituida</t>
  </si>
  <si>
    <t>UPC Neta</t>
  </si>
  <si>
    <t>Valor a girar
 (Fuentes de financiación nivel central)</t>
  </si>
  <si>
    <t>Descuento de Auditorias RS</t>
  </si>
  <si>
    <t>Descuento de Cuenta de Alto Costo</t>
  </si>
  <si>
    <t>Descuento de 
Tasa Compensada</t>
  </si>
  <si>
    <t>Giro Directo a IPS y/o proveedores - Proceso*</t>
  </si>
  <si>
    <t>Giro Neto a EPS</t>
  </si>
  <si>
    <t>LIQUIDACIÓN MENSUAL DE AFILIADOS - GIRO A ENTIDADES PROMOTORAS DE SALUD
FEBERO 2024</t>
  </si>
  <si>
    <t>Fecha de giro: 07/02/2024</t>
  </si>
  <si>
    <t>Descuento de Hemofilia</t>
  </si>
  <si>
    <t>Giro Directo a IPS y/o proveedores - Complemento**</t>
  </si>
  <si>
    <t>Fecha de giro Complemento</t>
  </si>
  <si>
    <t>13/02/2024</t>
  </si>
  <si>
    <t>Del "Giro Neto a EPS" no se aplicó $177.278.071.617,32, en virtud de la Resolución 2023320030001433-6 del 6 de marzo 2023 de la SNS. .El 13 de febrero, se aplicó giro a IPS, por valor de $164.099.239.948,00, atendiendo comunicación de la SNS 20243200100222061 del 09 de febrero de 2024, allegada a la ADRES en correo electrónico de la misma fecha. El 29 de febrero de 2024, se aplicó giro afavor de la EPS Asmet Salud, por valor de $13.178.831.669,32, atendiendo comunicación de la SNS  20243200100310861 del 26 de febrero de 2024, allegada a la ADRES en correo electrónico de la misma fecha.</t>
  </si>
  <si>
    <t>27/02/2024 
29/02/2024</t>
  </si>
  <si>
    <t>Del "Giro Neto a EPS" no se aplicó $26.100.863.242,06 en virtud de la Resolución 2023320030001459-6 del 8 de marzo 2023 de la SNS. El 27 de febrero, se aplicó giro a IPS, por valor de $17.720.408.514,00, atendiendo comunicación de la SNS 20243200100296311 del 22 de febrero de 2024, allegada a la ADRES en correo electrónico del 23 de febrero de 2024. El 29 de febrero, se aplicó giro a IPS, por valor de $6.723.978.747,00, atendiendo comunicación de la SNS 20243200100310631 del 26 de febrero de 2024, allegada a la ADRES en correo electrónico de la misma fecha.El 19 de marzo de 2024, se aplicó giro a favor de la EPS Dusakawi, por valor de $1.656.475.981,06, atendiendo comunicación de la SNS  20243200100421141 del 14 de marzo de 2024, allegada a la ADRES en correo electrónico del 15 de marzo de 2024.</t>
  </si>
  <si>
    <t>14/02/2024 
29/02/2024
19/03/2024</t>
  </si>
  <si>
    <t>Del "Giro Neto a EPS" no se aplicó $207.274.953.883,02, en virtud de la Resolución 2023320030002757-6 del 9 de mayo 2023 de la SNS..El 14 de febrero, se aplicó giro a IPS, por valor de $173.784.938.621,00, atendiendo comunicación de la SNS  20243200100222671 del 10 de febrero de 2024, allegada a la ADRES en correo electrónico del 12 de febrero de 2024. El 26 de febrero de 2024, se aplicó giro afavor de la EPS Emssanar, por valor de $11.457.437.994,00, atendiendo comunicación de la SNS  20243200100267231 del 19 de febrero de 2024, allegada a la ADRES en correo electrónico del 20 de febrero de 2024.  El 29 de febrero de 2024, se aplicó giro a IPS, por valor de $10.020.161.870,02, atendiendo comunicación de la SNS  20243200100310901 del 26 de febrero de 2024, allegada a la ADRES en correo electrónico de la misma fecha .  El 29 de febrero de 2024, se aplicó giro a favor de la EPS Emssanar, por valor de $6.207.889.809,00, atendiendo comunicación de la SNS  20243200100314521 del 26 de febrero de 2024, allegada a la ADRES en correo electrónico de la misma fecha .   El 07 de marzo de 2024, se aplicó giro a favor de la EPS Emssanar, por valor de $2.213.238.755,00, atendiendo comunicación de la SNS  20243200100354441 del 04 de marzo de 2024, allegada a la ADRES en correo electrónico de la misma fecha.El 19 de marzo de 2024, se aplicó giro a IPS, por valor de $3.591.286.834,00, atendiendo comunicación de la SNS  20243200100397131 del 11 de marzo de 2024, allegada a la ADRES en correo electrónico del 12 de marzo de 2024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</si>
</sst>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CC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3" fillId="2" borderId="0" xfId="0" applyFont="1" applyFill="1"/>
    <xf numFmtId="43" fontId="3" fillId="2" borderId="0" xfId="1" applyFont="1" applyFill="1"/>
    <xf numFmtId="4" fontId="2" fillId="2" borderId="0" xfId="0" applyNumberFormat="1" applyFont="1" applyFill="1"/>
    <xf numFmtId="0" fontId="3" fillId="2" borderId="0" xfId="0" applyFont="1" applyFill="1" applyAlignment="1">
      <alignment horizontal="center"/>
    </xf>
    <xf numFmtId="0" fontId="5" fillId="0" borderId="0" xfId="0" applyFont="1"/>
    <xf numFmtId="0" fontId="4" fillId="2" borderId="1" xfId="0" applyFont="1" applyFill="1" applyBorder="1"/>
    <xf numFmtId="4" fontId="4" fillId="2" borderId="1" xfId="0" applyNumberFormat="1" applyFont="1" applyFill="1" applyBorder="1"/>
    <xf numFmtId="43" fontId="6" fillId="3" borderId="1" xfId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/>
    <xf numFmtId="0" fontId="3" fillId="0" borderId="0" xfId="0" applyFont="1" applyAlignment="1">
      <alignment wrapText="1"/>
    </xf>
    <xf numFmtId="43" fontId="3" fillId="0" borderId="0" xfId="1" applyFont="1" applyFill="1" applyAlignment="1">
      <alignment vertical="center"/>
    </xf>
    <xf numFmtId="43" fontId="3" fillId="0" borderId="0" xfId="1" applyFont="1" applyFill="1" applyBorder="1" applyAlignment="1">
      <alignment vertical="center"/>
    </xf>
    <xf numFmtId="43" fontId="6" fillId="0" borderId="0" xfId="2" applyFont="1" applyFill="1" applyBorder="1" applyAlignment="1">
      <alignment horizontal="center" vertical="center" wrapText="1"/>
    </xf>
    <xf numFmtId="0" fontId="2" fillId="0" borderId="0" xfId="0" applyFont="1"/>
    <xf numFmtId="43" fontId="8" fillId="0" borderId="1" xfId="1" applyFont="1" applyFill="1" applyBorder="1" applyAlignment="1">
      <alignment horizontal="right" vertical="center"/>
    </xf>
    <xf numFmtId="0" fontId="4" fillId="0" borderId="1" xfId="0" applyFont="1" applyBorder="1"/>
    <xf numFmtId="43" fontId="4" fillId="0" borderId="0" xfId="0" applyNumberFormat="1" applyFont="1"/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3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43" fontId="6" fillId="3" borderId="4" xfId="1" applyFont="1" applyFill="1" applyBorder="1" applyAlignment="1">
      <alignment horizontal="center" vertical="center" wrapText="1"/>
    </xf>
    <xf numFmtId="43" fontId="6" fillId="3" borderId="5" xfId="1" applyFont="1" applyFill="1" applyBorder="1" applyAlignment="1">
      <alignment horizontal="center" vertical="center" wrapText="1"/>
    </xf>
    <xf numFmtId="43" fontId="6" fillId="3" borderId="6" xfId="1" applyFont="1" applyFill="1" applyBorder="1" applyAlignment="1">
      <alignment horizontal="center" vertical="center" wrapText="1"/>
    </xf>
  </cellXfs>
  <cellStyles count="3">
    <cellStyle name="Millares" xfId="1" builtinId="3"/>
    <cellStyle name="Millares 9" xfId="2" xr:uid="{53B66E1E-C0A5-4C79-8CFF-9113CA9AF283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42335</xdr:colOff>
      <xdr:row>0</xdr:row>
      <xdr:rowOff>31750</xdr:rowOff>
    </xdr:from>
    <xdr:to>
      <xdr:col>2</xdr:col>
      <xdr:colOff>518585</xdr:colOff>
      <xdr:row>5</xdr:row>
      <xdr:rowOff>303742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4905749-4B7D-4230-8A55-69F626C1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5" y="31750"/>
          <a:ext cx="2857500" cy="1224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1388471</xdr:colOff>
      <xdr:row>1</xdr:row>
      <xdr:rowOff>77943</xdr:rowOff>
    </xdr:from>
    <xdr:to>
      <xdr:col>14</xdr:col>
      <xdr:colOff>1177864</xdr:colOff>
      <xdr:row>7</xdr:row>
      <xdr:rowOff>11268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E56CC31-A776-4985-B9A0-4D87895D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5589" y="268443"/>
          <a:ext cx="2859804" cy="1233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3B022-F249-4AE4-ABB1-95DE4BFEBD97}">
  <dimension ref="A1:AL51"/>
  <sheetViews>
    <sheetView showGridLines="0" tabSelected="1" zoomScaleNormal="100" workbookViewId="0">
      <pane ySplit="11" topLeftCell="A12" activePane="bottomLeft" state="frozen"/>
      <selection pane="bottomLeft" activeCell="A10" sqref="A10:A11"/>
    </sheetView>
  </sheetViews>
  <sheetFormatPr baseColWidth="10" defaultColWidth="11.42578125" defaultRowHeight="15" customHeight="1" x14ac:dyDescent="0.2"/>
  <cols>
    <col min="1" max="1" width="7.42578125" style="1" customWidth="1"/>
    <col min="2" max="2" width="28.28515625" style="1" bestFit="1" customWidth="1"/>
    <col min="3" max="3" width="25.140625" style="1" customWidth="1"/>
    <col min="4" max="4" width="20.140625" style="1" customWidth="1"/>
    <col min="5" max="5" width="21.28515625" style="1" customWidth="1"/>
    <col min="6" max="6" width="24" style="1" bestFit="1" customWidth="1"/>
    <col min="7" max="8" width="20.5703125" style="1" customWidth="1"/>
    <col min="9" max="9" width="17.28515625" style="1" bestFit="1" customWidth="1"/>
    <col min="10" max="10" width="18.28515625" style="1" bestFit="1" customWidth="1"/>
    <col min="11" max="13" width="23" style="1" customWidth="1"/>
    <col min="14" max="14" width="23" style="1" bestFit="1" customWidth="1"/>
    <col min="15" max="15" width="73.28515625" style="1" customWidth="1"/>
    <col min="16" max="16" width="21.140625" style="1" customWidth="1"/>
    <col min="17" max="17" width="18" style="1" bestFit="1" customWidth="1"/>
    <col min="18" max="28" width="11.42578125" style="1"/>
    <col min="29" max="30" width="13" style="1" bestFit="1" customWidth="1"/>
    <col min="31" max="16384" width="11.42578125" style="1"/>
  </cols>
  <sheetData>
    <row r="1" spans="1:38" ht="1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38" ht="1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6"/>
      <c r="M2" s="6"/>
      <c r="N2"/>
    </row>
    <row r="3" spans="1:38" ht="15" customHeight="1" x14ac:dyDescent="0.25">
      <c r="A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/>
    </row>
    <row r="4" spans="1:38" ht="1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6"/>
      <c r="M4" s="6"/>
      <c r="N4" s="6"/>
    </row>
    <row r="5" spans="1:38" ht="1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38" s="15" customFormat="1" ht="27" customHeight="1" x14ac:dyDescent="0.2">
      <c r="A6" s="29" t="s">
        <v>72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38" ht="15" customHeight="1" x14ac:dyDescent="0.2">
      <c r="A7" s="7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38" s="20" customFormat="1" ht="15" customHeight="1" x14ac:dyDescent="0.2">
      <c r="A8" s="7" t="s">
        <v>73</v>
      </c>
      <c r="B8" s="16"/>
      <c r="C8" s="17"/>
      <c r="D8" s="18"/>
      <c r="E8" s="18"/>
      <c r="F8" s="19"/>
      <c r="G8" s="19"/>
      <c r="H8" s="19"/>
      <c r="I8" s="19"/>
      <c r="J8" s="19"/>
      <c r="K8" s="19"/>
      <c r="L8" s="19"/>
      <c r="M8" s="19"/>
      <c r="N8" s="19"/>
      <c r="O8" s="15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38" s="20" customFormat="1" ht="15" customHeight="1" x14ac:dyDescent="0.2">
      <c r="A9" s="7"/>
      <c r="B9" s="16"/>
      <c r="C9" s="17"/>
      <c r="D9" s="18"/>
      <c r="E9" s="18"/>
      <c r="F9" s="19"/>
      <c r="G9" s="19"/>
      <c r="H9" s="19"/>
      <c r="I9" s="19"/>
      <c r="J9" s="19"/>
      <c r="K9" s="19"/>
      <c r="L9" s="19"/>
      <c r="M9" s="19"/>
      <c r="N9" s="19"/>
      <c r="O9" s="1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38" s="15" customFormat="1" ht="21.75" customHeight="1" x14ac:dyDescent="0.2">
      <c r="A10" s="30" t="s">
        <v>59</v>
      </c>
      <c r="B10" s="32" t="s">
        <v>60</v>
      </c>
      <c r="C10" s="33" t="s">
        <v>61</v>
      </c>
      <c r="D10" s="33"/>
      <c r="E10" s="33"/>
      <c r="F10" s="34" t="s">
        <v>62</v>
      </c>
      <c r="G10" s="35"/>
      <c r="H10" s="35"/>
      <c r="I10" s="35"/>
      <c r="J10" s="35"/>
      <c r="K10" s="35"/>
      <c r="L10" s="35"/>
      <c r="M10" s="35"/>
      <c r="N10" s="36"/>
      <c r="O10" s="32" t="s">
        <v>31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38" s="15" customFormat="1" ht="40.5" customHeight="1" x14ac:dyDescent="0.2">
      <c r="A11" s="31"/>
      <c r="B11" s="32"/>
      <c r="C11" s="10" t="s">
        <v>63</v>
      </c>
      <c r="D11" s="10" t="s">
        <v>64</v>
      </c>
      <c r="E11" s="10" t="s">
        <v>65</v>
      </c>
      <c r="F11" s="10" t="s">
        <v>66</v>
      </c>
      <c r="G11" s="10" t="s">
        <v>67</v>
      </c>
      <c r="H11" s="10" t="s">
        <v>74</v>
      </c>
      <c r="I11" s="10" t="s">
        <v>68</v>
      </c>
      <c r="J11" s="10" t="s">
        <v>69</v>
      </c>
      <c r="K11" s="10" t="s">
        <v>70</v>
      </c>
      <c r="L11" s="10" t="s">
        <v>75</v>
      </c>
      <c r="M11" s="10" t="s">
        <v>76</v>
      </c>
      <c r="N11" s="10" t="s">
        <v>71</v>
      </c>
      <c r="O11" s="32"/>
    </row>
    <row r="12" spans="1:38" ht="15" customHeight="1" x14ac:dyDescent="0.2">
      <c r="A12" s="8" t="s">
        <v>0</v>
      </c>
      <c r="B12" s="8" t="s">
        <v>32</v>
      </c>
      <c r="C12" s="9">
        <v>29123154205.900013</v>
      </c>
      <c r="D12" s="9">
        <v>395576505.33999968</v>
      </c>
      <c r="E12" s="9">
        <v>28727577700.560009</v>
      </c>
      <c r="F12" s="9">
        <v>28722955380.700001</v>
      </c>
      <c r="G12" s="9">
        <v>0</v>
      </c>
      <c r="H12" s="9">
        <v>0</v>
      </c>
      <c r="I12" s="9">
        <v>0</v>
      </c>
      <c r="J12" s="9">
        <v>0</v>
      </c>
      <c r="K12" s="9">
        <v>16923450610</v>
      </c>
      <c r="L12" s="9"/>
      <c r="M12" s="9"/>
      <c r="N12" s="9">
        <v>11799504770.700001</v>
      </c>
      <c r="O12" s="8"/>
      <c r="AE12" s="5"/>
      <c r="AF12" s="5"/>
      <c r="AG12" s="5"/>
      <c r="AH12" s="5"/>
      <c r="AI12" s="5"/>
      <c r="AJ12" s="5"/>
      <c r="AK12" s="5"/>
      <c r="AL12" s="5"/>
    </row>
    <row r="13" spans="1:38" ht="15" customHeight="1" x14ac:dyDescent="0.2">
      <c r="A13" s="8" t="s">
        <v>1</v>
      </c>
      <c r="B13" s="8" t="s">
        <v>33</v>
      </c>
      <c r="C13" s="9">
        <v>28267793487.450012</v>
      </c>
      <c r="D13" s="9">
        <v>194202801.21999985</v>
      </c>
      <c r="E13" s="9">
        <v>28073590686.22998</v>
      </c>
      <c r="F13" s="9">
        <v>27810825253.77</v>
      </c>
      <c r="G13" s="9">
        <v>0</v>
      </c>
      <c r="H13" s="9">
        <v>0</v>
      </c>
      <c r="I13" s="9">
        <v>0</v>
      </c>
      <c r="J13" s="9">
        <v>0</v>
      </c>
      <c r="K13" s="9">
        <v>22970132678</v>
      </c>
      <c r="L13" s="9"/>
      <c r="M13" s="9"/>
      <c r="N13" s="9">
        <v>4840692575.7700005</v>
      </c>
      <c r="O13" s="8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38" ht="15" customHeight="1" x14ac:dyDescent="0.2">
      <c r="A14" s="8" t="s">
        <v>2</v>
      </c>
      <c r="B14" s="8" t="s">
        <v>34</v>
      </c>
      <c r="C14" s="9">
        <v>170152154370.42932</v>
      </c>
      <c r="D14" s="9">
        <v>3940819216.6100059</v>
      </c>
      <c r="E14" s="9">
        <v>166211335153.82074</v>
      </c>
      <c r="F14" s="9">
        <v>166091246101.41</v>
      </c>
      <c r="G14" s="9">
        <v>330294407.86000001</v>
      </c>
      <c r="H14" s="9">
        <v>0</v>
      </c>
      <c r="I14" s="9">
        <v>0</v>
      </c>
      <c r="J14" s="9">
        <v>0</v>
      </c>
      <c r="K14" s="9">
        <v>122386357635</v>
      </c>
      <c r="L14" s="9"/>
      <c r="M14" s="9"/>
      <c r="N14" s="9">
        <v>43374594058.550003</v>
      </c>
      <c r="O14" s="8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38" ht="15" customHeight="1" x14ac:dyDescent="0.2">
      <c r="A15" s="8" t="s">
        <v>3</v>
      </c>
      <c r="B15" s="8" t="s">
        <v>35</v>
      </c>
      <c r="C15" s="9">
        <v>17904244954.150013</v>
      </c>
      <c r="D15" s="9">
        <v>623069255.71000123</v>
      </c>
      <c r="E15" s="9">
        <v>17281175698.44001</v>
      </c>
      <c r="F15" s="9">
        <v>17158117207.049999</v>
      </c>
      <c r="G15" s="9">
        <v>792177798</v>
      </c>
      <c r="H15" s="9">
        <v>0</v>
      </c>
      <c r="I15" s="9">
        <v>0</v>
      </c>
      <c r="J15" s="9">
        <v>0</v>
      </c>
      <c r="K15" s="9">
        <v>14190990492</v>
      </c>
      <c r="L15" s="9"/>
      <c r="M15" s="9"/>
      <c r="N15" s="9">
        <v>2174948917.0500002</v>
      </c>
      <c r="O15" s="8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38" ht="15" customHeight="1" x14ac:dyDescent="0.2">
      <c r="A16" s="8" t="s">
        <v>4</v>
      </c>
      <c r="B16" s="8" t="s">
        <v>36</v>
      </c>
      <c r="C16" s="9">
        <v>20629303040.78001</v>
      </c>
      <c r="D16" s="9">
        <v>381925179.67999971</v>
      </c>
      <c r="E16" s="9">
        <v>20247377861.10001</v>
      </c>
      <c r="F16" s="9">
        <v>20247377861.099998</v>
      </c>
      <c r="G16" s="9">
        <v>0</v>
      </c>
      <c r="H16" s="9">
        <v>0</v>
      </c>
      <c r="I16" s="9">
        <v>0</v>
      </c>
      <c r="J16" s="9">
        <v>0</v>
      </c>
      <c r="K16" s="9">
        <v>16129641666</v>
      </c>
      <c r="L16" s="9"/>
      <c r="M16" s="9"/>
      <c r="N16" s="9">
        <v>4117736195.0999999</v>
      </c>
      <c r="O16" s="8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16" ht="114" customHeight="1" x14ac:dyDescent="0.2">
      <c r="A17" s="12" t="s">
        <v>5</v>
      </c>
      <c r="B17" s="12" t="s">
        <v>37</v>
      </c>
      <c r="C17" s="11">
        <v>29091780583.16003</v>
      </c>
      <c r="D17" s="11">
        <v>416983449.56999928</v>
      </c>
      <c r="E17" s="11">
        <v>28674797133.590012</v>
      </c>
      <c r="F17" s="11">
        <v>28664089321.419998</v>
      </c>
      <c r="G17" s="11">
        <v>235883632.71000001</v>
      </c>
      <c r="H17" s="11">
        <v>0</v>
      </c>
      <c r="I17" s="11">
        <v>0</v>
      </c>
      <c r="J17" s="11">
        <v>0</v>
      </c>
      <c r="K17" s="11">
        <v>0</v>
      </c>
      <c r="L17" s="11">
        <f>17720408514+6723978747</f>
        <v>24444387261</v>
      </c>
      <c r="M17" s="25" t="s">
        <v>79</v>
      </c>
      <c r="N17" s="11">
        <f>28428205688.71-L17</f>
        <v>3983818427.7099991</v>
      </c>
      <c r="O17" s="26" t="s">
        <v>80</v>
      </c>
    </row>
    <row r="18" spans="1:16" ht="15" customHeight="1" x14ac:dyDescent="0.2">
      <c r="A18" s="8" t="s">
        <v>6</v>
      </c>
      <c r="B18" s="8" t="s">
        <v>38</v>
      </c>
      <c r="C18" s="9">
        <v>69125139845.560196</v>
      </c>
      <c r="D18" s="9">
        <v>788605470.93999827</v>
      </c>
      <c r="E18" s="9">
        <v>68336534374.620026</v>
      </c>
      <c r="F18" s="9">
        <v>68336232558.550003</v>
      </c>
      <c r="G18" s="9">
        <v>0</v>
      </c>
      <c r="H18" s="9">
        <v>0</v>
      </c>
      <c r="I18" s="9">
        <v>0</v>
      </c>
      <c r="J18" s="9">
        <v>0</v>
      </c>
      <c r="K18" s="9">
        <v>33182320446</v>
      </c>
      <c r="L18" s="9"/>
      <c r="M18" s="9"/>
      <c r="N18" s="9">
        <v>35153912112.550003</v>
      </c>
      <c r="O18" s="8"/>
    </row>
    <row r="19" spans="1:16" ht="15" customHeight="1" x14ac:dyDescent="0.2">
      <c r="A19" s="8" t="s">
        <v>7</v>
      </c>
      <c r="B19" s="8" t="s">
        <v>39</v>
      </c>
      <c r="C19" s="9">
        <v>33484516741.479992</v>
      </c>
      <c r="D19" s="9">
        <v>473485119.30000001</v>
      </c>
      <c r="E19" s="9">
        <v>33011031622.180008</v>
      </c>
      <c r="F19" s="9">
        <v>32991327303.66</v>
      </c>
      <c r="G19" s="9">
        <v>33560873.509999998</v>
      </c>
      <c r="H19" s="9">
        <v>0</v>
      </c>
      <c r="I19" s="9">
        <v>0</v>
      </c>
      <c r="J19" s="9">
        <v>0</v>
      </c>
      <c r="K19" s="9">
        <v>2914396279</v>
      </c>
      <c r="L19" s="9"/>
      <c r="M19" s="9"/>
      <c r="N19" s="9">
        <v>30043370151.150002</v>
      </c>
      <c r="O19" s="8"/>
    </row>
    <row r="20" spans="1:16" ht="15" customHeight="1" x14ac:dyDescent="0.2">
      <c r="A20" s="8" t="s">
        <v>8</v>
      </c>
      <c r="B20" s="8" t="s">
        <v>40</v>
      </c>
      <c r="C20" s="9">
        <v>48200142880.890007</v>
      </c>
      <c r="D20" s="9">
        <v>642607360.8099997</v>
      </c>
      <c r="E20" s="9">
        <v>47557535520.080009</v>
      </c>
      <c r="F20" s="9">
        <v>47554445308.190002</v>
      </c>
      <c r="G20" s="9">
        <v>0</v>
      </c>
      <c r="H20" s="9">
        <v>0</v>
      </c>
      <c r="I20" s="9">
        <v>0</v>
      </c>
      <c r="J20" s="9">
        <v>0</v>
      </c>
      <c r="K20" s="9">
        <v>31244215368</v>
      </c>
      <c r="L20" s="9"/>
      <c r="M20" s="9"/>
      <c r="N20" s="9">
        <v>16310229940.190001</v>
      </c>
      <c r="O20" s="8"/>
    </row>
    <row r="21" spans="1:16" ht="15" customHeight="1" x14ac:dyDescent="0.2">
      <c r="A21" s="8" t="s">
        <v>9</v>
      </c>
      <c r="B21" s="8" t="s">
        <v>41</v>
      </c>
      <c r="C21" s="9">
        <v>13886989011.539997</v>
      </c>
      <c r="D21" s="9">
        <v>167579653.48000011</v>
      </c>
      <c r="E21" s="9">
        <v>13719409358.060003</v>
      </c>
      <c r="F21" s="9">
        <v>13719409358.059999</v>
      </c>
      <c r="G21" s="9">
        <v>148330.48000000001</v>
      </c>
      <c r="H21" s="9">
        <v>0</v>
      </c>
      <c r="I21" s="9">
        <v>0</v>
      </c>
      <c r="J21" s="9">
        <v>0</v>
      </c>
      <c r="K21" s="9">
        <v>12077984961</v>
      </c>
      <c r="L21" s="9"/>
      <c r="M21" s="9"/>
      <c r="N21" s="9">
        <v>1641276066.5799999</v>
      </c>
      <c r="O21" s="8"/>
    </row>
    <row r="22" spans="1:16" ht="15" customHeight="1" x14ac:dyDescent="0.2">
      <c r="A22" s="8" t="s">
        <v>10</v>
      </c>
      <c r="B22" s="8" t="s">
        <v>42</v>
      </c>
      <c r="C22" s="9">
        <v>1149801304.4800005</v>
      </c>
      <c r="D22" s="9">
        <v>12276602.610000003</v>
      </c>
      <c r="E22" s="9">
        <v>1137524701.8700001</v>
      </c>
      <c r="F22" s="9">
        <v>1137524701.8699999</v>
      </c>
      <c r="G22" s="9">
        <v>0</v>
      </c>
      <c r="H22" s="9">
        <v>0</v>
      </c>
      <c r="I22" s="9">
        <v>0</v>
      </c>
      <c r="J22" s="9">
        <v>0</v>
      </c>
      <c r="K22" s="9">
        <v>265527014</v>
      </c>
      <c r="L22" s="9"/>
      <c r="M22" s="9"/>
      <c r="N22" s="9">
        <v>871997687.87</v>
      </c>
      <c r="O22" s="8"/>
      <c r="P22" s="5"/>
    </row>
    <row r="23" spans="1:16" ht="15" customHeight="1" x14ac:dyDescent="0.2">
      <c r="A23" s="8" t="s">
        <v>11</v>
      </c>
      <c r="B23" s="8" t="s">
        <v>43</v>
      </c>
      <c r="C23" s="9">
        <v>182643897378.24963</v>
      </c>
      <c r="D23" s="9">
        <v>5547415041.9800024</v>
      </c>
      <c r="E23" s="9">
        <v>177096482336.26996</v>
      </c>
      <c r="F23" s="9">
        <v>176591894288.01999</v>
      </c>
      <c r="G23" s="9">
        <v>0</v>
      </c>
      <c r="H23" s="9">
        <v>0</v>
      </c>
      <c r="I23" s="9">
        <v>0</v>
      </c>
      <c r="J23" s="9">
        <v>0</v>
      </c>
      <c r="K23" s="9">
        <v>116658773729</v>
      </c>
      <c r="L23" s="9"/>
      <c r="M23" s="9"/>
      <c r="N23" s="9">
        <v>59933120559.019997</v>
      </c>
      <c r="O23" s="8"/>
    </row>
    <row r="24" spans="1:16" ht="15" customHeight="1" x14ac:dyDescent="0.2">
      <c r="A24" s="8" t="s">
        <v>12</v>
      </c>
      <c r="B24" s="8" t="s">
        <v>44</v>
      </c>
      <c r="C24" s="9">
        <v>184898708722.99014</v>
      </c>
      <c r="D24" s="9">
        <v>3628715346.9399958</v>
      </c>
      <c r="E24" s="9">
        <v>181269993376.04999</v>
      </c>
      <c r="F24" s="9">
        <v>181103174281.29999</v>
      </c>
      <c r="G24" s="9">
        <v>0</v>
      </c>
      <c r="H24" s="9">
        <v>0</v>
      </c>
      <c r="I24" s="9">
        <v>0</v>
      </c>
      <c r="J24" s="9">
        <v>0</v>
      </c>
      <c r="K24" s="9">
        <v>76112143351</v>
      </c>
      <c r="L24" s="9"/>
      <c r="M24" s="9"/>
      <c r="N24" s="9">
        <v>104991030930.3</v>
      </c>
      <c r="O24" s="8"/>
    </row>
    <row r="25" spans="1:16" ht="15" customHeight="1" x14ac:dyDescent="0.2">
      <c r="A25" s="8" t="s">
        <v>13</v>
      </c>
      <c r="B25" s="8" t="s">
        <v>45</v>
      </c>
      <c r="C25" s="9">
        <v>47942620011.109978</v>
      </c>
      <c r="D25" s="9">
        <v>1572825367.9499967</v>
      </c>
      <c r="E25" s="9">
        <v>46369794643.159988</v>
      </c>
      <c r="F25" s="9">
        <v>46323640944.790001</v>
      </c>
      <c r="G25" s="9">
        <v>347065.67</v>
      </c>
      <c r="H25" s="9">
        <v>0</v>
      </c>
      <c r="I25" s="9">
        <v>0</v>
      </c>
      <c r="J25" s="9">
        <v>0</v>
      </c>
      <c r="K25" s="9">
        <v>7845508777</v>
      </c>
      <c r="L25" s="9"/>
      <c r="M25" s="9"/>
      <c r="N25" s="9">
        <v>38477785102.120003</v>
      </c>
      <c r="O25" s="8"/>
    </row>
    <row r="26" spans="1:16" ht="15" customHeight="1" x14ac:dyDescent="0.2">
      <c r="A26" s="8" t="s">
        <v>14</v>
      </c>
      <c r="B26" s="8" t="s">
        <v>46</v>
      </c>
      <c r="C26" s="9">
        <v>103530099789.89024</v>
      </c>
      <c r="D26" s="9">
        <v>5231073013.4499998</v>
      </c>
      <c r="E26" s="9">
        <v>98299026776.440018</v>
      </c>
      <c r="F26" s="9">
        <v>97051855940.350006</v>
      </c>
      <c r="G26" s="9">
        <v>0</v>
      </c>
      <c r="H26" s="9">
        <v>0</v>
      </c>
      <c r="I26" s="9">
        <v>0</v>
      </c>
      <c r="J26" s="9">
        <v>0</v>
      </c>
      <c r="K26" s="9">
        <v>64524446917</v>
      </c>
      <c r="L26" s="9"/>
      <c r="M26" s="9"/>
      <c r="N26" s="9">
        <v>32527409023.349998</v>
      </c>
      <c r="O26" s="8"/>
    </row>
    <row r="27" spans="1:16" ht="15" customHeight="1" x14ac:dyDescent="0.2">
      <c r="A27" s="8" t="s">
        <v>15</v>
      </c>
      <c r="B27" s="8" t="s">
        <v>47</v>
      </c>
      <c r="C27" s="9">
        <v>8413383343.9200029</v>
      </c>
      <c r="D27" s="9">
        <v>259447833.33999997</v>
      </c>
      <c r="E27" s="9">
        <v>8153935510.5799971</v>
      </c>
      <c r="F27" s="9">
        <v>8143790686.3500004</v>
      </c>
      <c r="G27" s="9">
        <v>34587.160000000003</v>
      </c>
      <c r="H27" s="9">
        <v>0</v>
      </c>
      <c r="I27" s="9">
        <v>0</v>
      </c>
      <c r="J27" s="9">
        <v>0</v>
      </c>
      <c r="K27" s="9">
        <v>5259021979</v>
      </c>
      <c r="L27" s="9"/>
      <c r="M27" s="9"/>
      <c r="N27" s="9">
        <v>2884734120.1900001</v>
      </c>
      <c r="O27" s="8"/>
    </row>
    <row r="28" spans="1:16" ht="15" customHeight="1" x14ac:dyDescent="0.2">
      <c r="A28" s="8" t="s">
        <v>16</v>
      </c>
      <c r="B28" s="8" t="s">
        <v>48</v>
      </c>
      <c r="C28" s="9">
        <v>117237134571.30006</v>
      </c>
      <c r="D28" s="9">
        <v>3535130444.4400043</v>
      </c>
      <c r="E28" s="9">
        <v>113702004126.85979</v>
      </c>
      <c r="F28" s="9">
        <v>113671582382.75</v>
      </c>
      <c r="G28" s="9">
        <v>121052074.5</v>
      </c>
      <c r="H28" s="9">
        <v>0</v>
      </c>
      <c r="I28" s="9">
        <v>0</v>
      </c>
      <c r="J28" s="9">
        <v>0</v>
      </c>
      <c r="K28" s="9">
        <v>93015980053</v>
      </c>
      <c r="L28" s="9"/>
      <c r="M28" s="9"/>
      <c r="N28" s="9">
        <v>20534550255.25</v>
      </c>
      <c r="O28" s="8"/>
    </row>
    <row r="29" spans="1:16" ht="15" customHeight="1" x14ac:dyDescent="0.2">
      <c r="A29" s="8" t="s">
        <v>17</v>
      </c>
      <c r="B29" s="8" t="s">
        <v>49</v>
      </c>
      <c r="C29" s="9">
        <v>21534618236.300011</v>
      </c>
      <c r="D29" s="9">
        <v>929147646.65000176</v>
      </c>
      <c r="E29" s="9">
        <v>20605470589.649979</v>
      </c>
      <c r="F29" s="9">
        <v>20590730282.470001</v>
      </c>
      <c r="G29" s="9">
        <v>10974866.960000001</v>
      </c>
      <c r="H29" s="9">
        <v>0</v>
      </c>
      <c r="I29" s="9">
        <v>0</v>
      </c>
      <c r="J29" s="9">
        <v>0</v>
      </c>
      <c r="K29" s="9">
        <v>13291144758</v>
      </c>
      <c r="L29" s="9"/>
      <c r="M29" s="9"/>
      <c r="N29" s="9">
        <v>7288610657.5100002</v>
      </c>
      <c r="O29" s="8"/>
    </row>
    <row r="30" spans="1:16" ht="15" customHeight="1" x14ac:dyDescent="0.2">
      <c r="A30" s="8" t="s">
        <v>18</v>
      </c>
      <c r="B30" s="8" t="s">
        <v>50</v>
      </c>
      <c r="C30" s="9">
        <v>162951476844.71967</v>
      </c>
      <c r="D30" s="9">
        <v>3270638131.6200018</v>
      </c>
      <c r="E30" s="9">
        <v>159680838713.09998</v>
      </c>
      <c r="F30" s="9">
        <v>159678466800.23001</v>
      </c>
      <c r="G30" s="9">
        <v>0</v>
      </c>
      <c r="H30" s="9">
        <v>0</v>
      </c>
      <c r="I30" s="9">
        <v>0</v>
      </c>
      <c r="J30" s="9">
        <v>0</v>
      </c>
      <c r="K30" s="9">
        <v>106881161881</v>
      </c>
      <c r="L30" s="9"/>
      <c r="M30" s="9"/>
      <c r="N30" s="9">
        <v>52797304919.230003</v>
      </c>
      <c r="O30" s="8"/>
    </row>
    <row r="31" spans="1:16" ht="15" customHeight="1" x14ac:dyDescent="0.2">
      <c r="A31" s="8" t="s">
        <v>19</v>
      </c>
      <c r="B31" s="8" t="s">
        <v>51</v>
      </c>
      <c r="C31" s="9">
        <v>160193002302.14005</v>
      </c>
      <c r="D31" s="9">
        <v>5757507754.3300791</v>
      </c>
      <c r="E31" s="9">
        <v>154435494547.81009</v>
      </c>
      <c r="F31" s="9">
        <v>154066009060.85999</v>
      </c>
      <c r="G31" s="9">
        <v>0</v>
      </c>
      <c r="H31" s="9">
        <v>0</v>
      </c>
      <c r="I31" s="9">
        <v>0</v>
      </c>
      <c r="J31" s="9">
        <v>0</v>
      </c>
      <c r="K31" s="9">
        <v>18480698989</v>
      </c>
      <c r="L31" s="9"/>
      <c r="M31" s="9"/>
      <c r="N31" s="9">
        <v>135585310071.86</v>
      </c>
      <c r="O31" s="8"/>
    </row>
    <row r="32" spans="1:16" ht="15" customHeight="1" x14ac:dyDescent="0.2">
      <c r="A32" s="8" t="s">
        <v>20</v>
      </c>
      <c r="B32" s="8" t="s">
        <v>52</v>
      </c>
      <c r="C32" s="9">
        <v>216419803582.61069</v>
      </c>
      <c r="D32" s="9">
        <v>2794338935.2199979</v>
      </c>
      <c r="E32" s="9">
        <v>213625464647.38992</v>
      </c>
      <c r="F32" s="9">
        <v>210090696703.72</v>
      </c>
      <c r="G32" s="9">
        <v>1668400.04</v>
      </c>
      <c r="H32" s="9">
        <v>0</v>
      </c>
      <c r="I32" s="9">
        <v>0</v>
      </c>
      <c r="J32" s="9">
        <v>0</v>
      </c>
      <c r="K32" s="9">
        <v>183174215704</v>
      </c>
      <c r="L32" s="9"/>
      <c r="M32" s="9"/>
      <c r="N32" s="9">
        <v>26914812599.68</v>
      </c>
      <c r="O32" s="8"/>
    </row>
    <row r="33" spans="1:36" ht="15" customHeight="1" x14ac:dyDescent="0.2">
      <c r="A33" s="8" t="s">
        <v>21</v>
      </c>
      <c r="B33" s="8" t="s">
        <v>51</v>
      </c>
      <c r="C33" s="9">
        <v>628367435711.33118</v>
      </c>
      <c r="D33" s="9">
        <v>7892573489.2800035</v>
      </c>
      <c r="E33" s="9">
        <v>620474862222.05188</v>
      </c>
      <c r="F33" s="9">
        <v>620122151947.21997</v>
      </c>
      <c r="G33" s="9">
        <v>0</v>
      </c>
      <c r="H33" s="9">
        <v>0</v>
      </c>
      <c r="I33" s="9">
        <v>0</v>
      </c>
      <c r="J33" s="9">
        <v>0</v>
      </c>
      <c r="K33" s="9">
        <v>283679601988</v>
      </c>
      <c r="L33" s="9"/>
      <c r="M33" s="9"/>
      <c r="N33" s="9">
        <v>336442549959.21997</v>
      </c>
      <c r="O33" s="8"/>
    </row>
    <row r="34" spans="1:36" ht="15" customHeight="1" x14ac:dyDescent="0.2">
      <c r="A34" s="8" t="s">
        <v>22</v>
      </c>
      <c r="B34" s="8" t="s">
        <v>53</v>
      </c>
      <c r="C34" s="9">
        <v>3081835945.1300006</v>
      </c>
      <c r="D34" s="9">
        <v>127221788.33999985</v>
      </c>
      <c r="E34" s="9">
        <v>2954614156.7900014</v>
      </c>
      <c r="F34" s="9">
        <v>2944159656.1999998</v>
      </c>
      <c r="G34" s="9">
        <v>13377171.109999999</v>
      </c>
      <c r="H34" s="9">
        <v>0</v>
      </c>
      <c r="I34" s="9">
        <v>0</v>
      </c>
      <c r="J34" s="9">
        <v>0</v>
      </c>
      <c r="K34" s="9">
        <v>2308244004</v>
      </c>
      <c r="L34" s="9"/>
      <c r="M34" s="9"/>
      <c r="N34" s="9">
        <v>622538481.09000003</v>
      </c>
      <c r="O34" s="8"/>
    </row>
    <row r="35" spans="1:36" ht="15" customHeight="1" x14ac:dyDescent="0.2">
      <c r="A35" s="8" t="s">
        <v>23</v>
      </c>
      <c r="B35" s="8" t="s">
        <v>54</v>
      </c>
      <c r="C35" s="9">
        <v>2590664166.3900003</v>
      </c>
      <c r="D35" s="9">
        <v>77895183.379999965</v>
      </c>
      <c r="E35" s="9">
        <v>2512768983.0100007</v>
      </c>
      <c r="F35" s="9">
        <v>2512768983.0100002</v>
      </c>
      <c r="G35" s="9">
        <v>879363.63</v>
      </c>
      <c r="H35" s="9">
        <v>0</v>
      </c>
      <c r="I35" s="9">
        <v>0</v>
      </c>
      <c r="J35" s="9">
        <v>0</v>
      </c>
      <c r="K35" s="9">
        <v>529558767</v>
      </c>
      <c r="L35" s="9"/>
      <c r="M35" s="9"/>
      <c r="N35" s="9">
        <v>1982330852.3800001</v>
      </c>
      <c r="O35" s="8"/>
    </row>
    <row r="36" spans="1:36" ht="15" customHeight="1" x14ac:dyDescent="0.2">
      <c r="A36" s="8" t="s">
        <v>24</v>
      </c>
      <c r="B36" s="8" t="s">
        <v>55</v>
      </c>
      <c r="C36" s="9">
        <v>2556624.87</v>
      </c>
      <c r="D36" s="9">
        <v>0</v>
      </c>
      <c r="E36" s="9">
        <v>2556624.87</v>
      </c>
      <c r="F36" s="9">
        <v>2556624.87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/>
      <c r="M36" s="9"/>
      <c r="N36" s="9">
        <v>2556624.87</v>
      </c>
      <c r="O36" s="8"/>
    </row>
    <row r="37" spans="1:36" ht="15" customHeight="1" x14ac:dyDescent="0.2">
      <c r="A37" s="8" t="s">
        <v>25</v>
      </c>
      <c r="B37" s="8" t="s">
        <v>56</v>
      </c>
      <c r="C37" s="9">
        <v>2793624825.710001</v>
      </c>
      <c r="D37" s="9">
        <v>181010733.79000005</v>
      </c>
      <c r="E37" s="9">
        <v>2612614091.9200006</v>
      </c>
      <c r="F37" s="9">
        <v>2610778731.1799998</v>
      </c>
      <c r="G37" s="9">
        <v>0</v>
      </c>
      <c r="H37" s="9">
        <v>0</v>
      </c>
      <c r="I37" s="9">
        <v>0</v>
      </c>
      <c r="J37" s="9">
        <v>0</v>
      </c>
      <c r="K37" s="9">
        <v>442539842</v>
      </c>
      <c r="L37" s="9"/>
      <c r="M37" s="9"/>
      <c r="N37" s="9">
        <v>2168238889.1799998</v>
      </c>
      <c r="O37" s="8"/>
    </row>
    <row r="38" spans="1:36" ht="15" customHeight="1" x14ac:dyDescent="0.2">
      <c r="A38" s="8" t="s">
        <v>26</v>
      </c>
      <c r="B38" s="8" t="s">
        <v>53</v>
      </c>
      <c r="C38" s="9">
        <v>393044024041.51038</v>
      </c>
      <c r="D38" s="9">
        <v>5069885675.9499884</v>
      </c>
      <c r="E38" s="9">
        <v>387974138365.56061</v>
      </c>
      <c r="F38" s="9">
        <v>387524386557.82001</v>
      </c>
      <c r="G38" s="9">
        <v>803522774.63999999</v>
      </c>
      <c r="H38" s="9">
        <v>0</v>
      </c>
      <c r="I38" s="9">
        <v>0</v>
      </c>
      <c r="J38" s="9">
        <v>841132454.40999997</v>
      </c>
      <c r="K38" s="9">
        <v>193224295555</v>
      </c>
      <c r="L38" s="9"/>
      <c r="M38" s="9"/>
      <c r="N38" s="9">
        <v>192655435773.76999</v>
      </c>
      <c r="O38" s="8"/>
    </row>
    <row r="39" spans="1:36" s="14" customFormat="1" ht="100.5" customHeight="1" x14ac:dyDescent="0.2">
      <c r="A39" s="12" t="s">
        <v>27</v>
      </c>
      <c r="B39" s="12" t="s">
        <v>57</v>
      </c>
      <c r="C39" s="11">
        <v>195139874471.46002</v>
      </c>
      <c r="D39" s="11">
        <v>2200272946.3299894</v>
      </c>
      <c r="E39" s="11">
        <v>192939601525.12991</v>
      </c>
      <c r="F39" s="11">
        <v>192889261575.04001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164099239948</v>
      </c>
      <c r="M39" s="24" t="s">
        <v>77</v>
      </c>
      <c r="N39" s="11">
        <f>192889261575.04-L39</f>
        <v>28790021627.040009</v>
      </c>
      <c r="O39" s="26" t="s">
        <v>78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36" s="14" customFormat="1" ht="188.25" customHeight="1" x14ac:dyDescent="0.2">
      <c r="A40" s="12" t="s">
        <v>28</v>
      </c>
      <c r="B40" s="12" t="s">
        <v>58</v>
      </c>
      <c r="C40" s="11">
        <v>228762615245.85019</v>
      </c>
      <c r="D40" s="11">
        <v>2803929948.8099995</v>
      </c>
      <c r="E40" s="11">
        <v>225958685297.03973</v>
      </c>
      <c r="F40" s="11">
        <v>225855496963.70001</v>
      </c>
      <c r="G40" s="11">
        <v>279533861.00999999</v>
      </c>
      <c r="H40" s="11">
        <v>0</v>
      </c>
      <c r="I40" s="11">
        <v>0</v>
      </c>
      <c r="J40" s="11">
        <v>0</v>
      </c>
      <c r="K40" s="11">
        <v>0</v>
      </c>
      <c r="L40" s="11">
        <f>173784938621+10020161870.02+3591286834</f>
        <v>187396387325.01999</v>
      </c>
      <c r="M40" s="25" t="s">
        <v>81</v>
      </c>
      <c r="N40" s="11">
        <f>225575963102.69-L40</f>
        <v>38179575777.670013</v>
      </c>
      <c r="O40" s="26" t="s">
        <v>82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36" ht="15" customHeight="1" x14ac:dyDescent="0.2">
      <c r="A41" s="8" t="s">
        <v>29</v>
      </c>
      <c r="B41" s="8" t="s">
        <v>56</v>
      </c>
      <c r="C41" s="9">
        <v>303328458846.92999</v>
      </c>
      <c r="D41" s="9">
        <v>4059882079.2900109</v>
      </c>
      <c r="E41" s="9">
        <v>299268576767.63995</v>
      </c>
      <c r="F41" s="9">
        <v>299088037184.21997</v>
      </c>
      <c r="G41" s="9">
        <v>0</v>
      </c>
      <c r="H41" s="9">
        <v>0</v>
      </c>
      <c r="I41" s="9">
        <v>0</v>
      </c>
      <c r="J41" s="9">
        <v>1362799259.2</v>
      </c>
      <c r="K41" s="9">
        <v>162911440397</v>
      </c>
      <c r="L41" s="9"/>
      <c r="M41" s="9"/>
      <c r="N41" s="9">
        <v>134813797528.02</v>
      </c>
      <c r="O41" s="8"/>
    </row>
    <row r="42" spans="1:36" s="15" customFormat="1" ht="12.75" x14ac:dyDescent="0.2">
      <c r="A42" s="28" t="s">
        <v>30</v>
      </c>
      <c r="B42" s="28"/>
      <c r="C42" s="21">
        <f>SUM(C12:C41)</f>
        <v>3423890855088.2319</v>
      </c>
      <c r="D42" s="21">
        <f t="shared" ref="D42:N42" si="0">SUM(D12:D41)</f>
        <v>62976041976.360069</v>
      </c>
      <c r="E42" s="21">
        <f t="shared" si="0"/>
        <v>3360914813111.8721</v>
      </c>
      <c r="F42" s="21">
        <f t="shared" si="0"/>
        <v>3353294989949.8799</v>
      </c>
      <c r="G42" s="21">
        <f t="shared" si="0"/>
        <v>2623455207.2800007</v>
      </c>
      <c r="H42" s="21">
        <f t="shared" ref="H42" si="1">SUM(H12:H41)</f>
        <v>0</v>
      </c>
      <c r="I42" s="21">
        <f t="shared" si="0"/>
        <v>0</v>
      </c>
      <c r="J42" s="21">
        <f t="shared" si="0"/>
        <v>2203931713.6100001</v>
      </c>
      <c r="K42" s="21">
        <f t="shared" si="0"/>
        <v>1600623793840</v>
      </c>
      <c r="L42" s="21">
        <f t="shared" si="0"/>
        <v>375940014534.02002</v>
      </c>
      <c r="M42" s="21"/>
      <c r="N42" s="21">
        <f t="shared" si="0"/>
        <v>1371903794654.97</v>
      </c>
      <c r="O42" s="2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E42" s="23"/>
      <c r="AF42" s="23"/>
      <c r="AG42" s="23"/>
      <c r="AH42" s="23"/>
      <c r="AI42" s="23"/>
      <c r="AJ42" s="23"/>
    </row>
    <row r="43" spans="1:36" ht="15" customHeight="1" x14ac:dyDescent="0.2">
      <c r="C43" s="5"/>
      <c r="D43" s="5"/>
      <c r="E43" s="5"/>
      <c r="F43" s="5"/>
      <c r="G43" s="5"/>
      <c r="H43" s="5"/>
      <c r="J43" s="5"/>
      <c r="K43" s="5"/>
      <c r="L43" s="5"/>
      <c r="M43" s="5"/>
      <c r="N43" s="5"/>
    </row>
    <row r="44" spans="1:36" ht="15" customHeight="1" x14ac:dyDescent="0.2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3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36" ht="15" customHeight="1" x14ac:dyDescent="0.2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P45" s="13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36" ht="15" customHeight="1" x14ac:dyDescent="0.2">
      <c r="K46" s="5"/>
      <c r="L46" s="5"/>
      <c r="M46" s="5"/>
    </row>
    <row r="47" spans="1:36" ht="15" customHeight="1" x14ac:dyDescent="0.2">
      <c r="K47" s="5"/>
      <c r="L47" s="5"/>
      <c r="M47" s="5"/>
      <c r="P47" s="22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36" ht="15" customHeight="1" x14ac:dyDescent="0.2">
      <c r="J48" s="5"/>
      <c r="K48" s="5"/>
      <c r="L48" s="5"/>
      <c r="M48" s="5"/>
    </row>
    <row r="50" spans="11:13" ht="15" customHeight="1" x14ac:dyDescent="0.2">
      <c r="K50" s="5"/>
      <c r="L50" s="5"/>
      <c r="M50" s="5"/>
    </row>
    <row r="51" spans="11:13" ht="15" customHeight="1" x14ac:dyDescent="0.2">
      <c r="K51" s="5"/>
      <c r="L51" s="5"/>
      <c r="M51" s="5"/>
    </row>
  </sheetData>
  <mergeCells count="9">
    <mergeCell ref="A2:K2"/>
    <mergeCell ref="A4:K4"/>
    <mergeCell ref="A42:B42"/>
    <mergeCell ref="A6:O6"/>
    <mergeCell ref="A10:A11"/>
    <mergeCell ref="B10:B11"/>
    <mergeCell ref="C10:E10"/>
    <mergeCell ref="F10:N10"/>
    <mergeCell ref="O10:O1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DA8F4D40DC0E4DB1BD480EFD982522" ma:contentTypeVersion="3" ma:contentTypeDescription="Crear nuevo documento." ma:contentTypeScope="" ma:versionID="7f3821d177feb15fdd42abea11b43e93">
  <xsd:schema xmlns:xsd="http://www.w3.org/2001/XMLSchema" xmlns:xs="http://www.w3.org/2001/XMLSchema" xmlns:p="http://schemas.microsoft.com/office/2006/metadata/properties" xmlns:ns2="a904e863-f9c3-44e7-be1b-41a106896d87" xmlns:ns3="5b63cd12-9a8a-4e54-be72-90651e442c90" targetNamespace="http://schemas.microsoft.com/office/2006/metadata/properties" ma:root="true" ma:fieldsID="0033878accd5f6a4b84bda5edaf51b77" ns2:_="" ns3:_="">
    <xsd:import namespace="a904e863-f9c3-44e7-be1b-41a106896d87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iril" minOccurs="0"/>
                <xsd:element ref="ns2:szdw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04e863-f9c3-44e7-be1b-41a106896d87" elementFormDefault="qualified">
    <xsd:import namespace="http://schemas.microsoft.com/office/2006/documentManagement/types"/>
    <xsd:import namespace="http://schemas.microsoft.com/office/infopath/2007/PartnerControls"/>
    <xsd:element name="iril" ma:index="8" nillable="true" ma:displayName="Año" ma:internalName="iril">
      <xsd:simpleType>
        <xsd:restriction base="dms:Number"/>
      </xsd:simpleType>
    </xsd:element>
    <xsd:element name="szdw" ma:index="9" nillable="true" ma:displayName="Mes" ma:internalName="szdw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ril xmlns="a904e863-f9c3-44e7-be1b-41a106896d87">2024</iril>
    <szdw xmlns="a904e863-f9c3-44e7-be1b-41a106896d87">2</szdw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AA79AE-3EB4-48F0-BD21-FA0934B63B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04e863-f9c3-44e7-be1b-41a106896d87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EF152B-D435-42D8-BDD8-A875BBE1F809}">
  <ds:schemaRefs>
    <ds:schemaRef ds:uri="http://schemas.microsoft.com/office/2006/metadata/properties"/>
    <ds:schemaRef ds:uri="http://schemas.microsoft.com/office/infopath/2007/PartnerControls"/>
    <ds:schemaRef ds:uri="a904e863-f9c3-44e7-be1b-41a106896d87"/>
  </ds:schemaRefs>
</ds:datastoreItem>
</file>

<file path=customXml/itemProps3.xml><?xml version="1.0" encoding="utf-8"?>
<ds:datastoreItem xmlns:ds="http://schemas.openxmlformats.org/officeDocument/2006/customXml" ds:itemID="{4D707DC8-DB06-4353-B3DC-EDA93BD9DE00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Certificacion Giro A EPS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Katherin Perez Sanchez</dc:creator>
  <cp:lastModifiedBy>Gina Paola Diaz Angulo</cp:lastModifiedBy>
  <dcterms:created xsi:type="dcterms:W3CDTF">2024-01-26T14:13:03Z</dcterms:created>
  <dcterms:modified xsi:type="dcterms:W3CDTF">2024-03-20T18:55:36Z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0x0101008FDA8F4D40DC0E4DB1BD480EFD982522</vt:lpwstr>
  </property>
</Properties>
</file>